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11" yWindow="65521" windowWidth="9090" windowHeight="10230" activeTab="0"/>
  </bookViews>
  <sheets>
    <sheet name="Вар 2" sheetId="1" r:id="rId1"/>
    <sheet name="Лист3" sheetId="2" r:id="rId2"/>
  </sheets>
  <definedNames>
    <definedName name="_xlnm.Print_Titles" localSheetId="0">'Вар 2'!$17:$17</definedName>
  </definedNames>
  <calcPr fullCalcOnLoad="1"/>
</workbook>
</file>

<file path=xl/sharedStrings.xml><?xml version="1.0" encoding="utf-8"?>
<sst xmlns="http://schemas.openxmlformats.org/spreadsheetml/2006/main" count="58" uniqueCount="57">
  <si>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</si>
  <si>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</si>
  <si>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</si>
  <si>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</si>
  <si>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</si>
  <si>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</si>
  <si>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</si>
  <si>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</si>
  <si>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</si>
  <si>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</si>
  <si>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</si>
  <si>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</si>
  <si>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</si>
  <si>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</si>
  <si>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</si>
  <si>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</si>
  <si>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</si>
  <si>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</si>
  <si>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</si>
  <si>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</si>
  <si>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</si>
  <si>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</si>
  <si>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</si>
  <si>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</si>
  <si>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</si>
  <si>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</si>
  <si>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</si>
  <si>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</si>
  <si>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</si>
  <si>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</si>
  <si>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</si>
  <si>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</si>
  <si>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</si>
  <si>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</si>
  <si>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</si>
  <si>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</si>
  <si>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2.5.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</si>
  <si>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</si>
  <si>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</si>
  <si>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</si>
  <si>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</si>
  <si>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</si>
  <si>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</si>
  <si>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- Услуги расчетно-кассового центра.
- Услуги управляющей компании.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</si>
  <si>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</si>
  <si>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</si>
  <si>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</si>
  <si>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</si>
  <si>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</si>
  <si>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</si>
  <si>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</si>
  <si>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</si>
  <si>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</si>
  <si>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(+) переплата собственников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</si>
  <si>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Фестивальная 3</t>
    </r>
    <r>
      <rPr>
        <sz val="11"/>
        <rFont val="Times New Roman"/>
        <family val="1"/>
      </rPr>
      <t xml:space="preserve">
за 2009 год</t>
    </r>
  </si>
  <si>
    <t>Покрытие козырьков 9-х этажей профнастилом – 8шт/</t>
  </si>
  <si>
    <r>
      <t>1. Санитарное содержание МКД и придомовой территории.
2. Текущий ремонт общего имущества в МКД, в т.ч.:</t>
    </r>
    <r>
      <rPr>
        <sz val="10"/>
        <rFont val="Times New Roman"/>
        <family val="1"/>
      </rPr>
      <t xml:space="preserve">
- Ремонт мягкой кровли машинного помещения – 1,2 под – 80 м2
- Ремонт дверей выхода на чердак и кровлю с обивкой жестью 2 под – 2 шт
- Ремонт дверей тамбура (подгонка) – 2 под -  1шт
- Утепление откосов подвальных дверей паклей – 2 под – 1 шт
- Ремонт машинного помещения (штукатурно – малярные работы) – 2 под 
- Пробивка продухов размером 0.25 х 0.25 в стенах машинного помещения – 2 под – 2 шт
- Зашивка штробы с трубами в подъезде – 2 под – 1место/0.25 м2
- Заделка выбоин в бетонных полах площ до 0.25 м2 – 2 под – 1 место
- Окраска плинтусов в подъезде 2 под – 20м2
- Окраска контейнеров и ограждения контейнерной площадки – 52 м2
- Ремонт придомового оборудования – 1шт
</t>
    </r>
    <r>
      <rPr>
        <b/>
        <sz val="10"/>
        <rFont val="Times New Roman"/>
        <family val="1"/>
      </rPr>
      <t>3. Содержание и обслуживание энергооборудования.</t>
    </r>
    <r>
      <rPr>
        <sz val="10"/>
        <rFont val="Times New Roman"/>
        <family val="1"/>
      </rPr>
      <t xml:space="preserve">
- установка таймера времени на наружное освещение - 3шт
</t>
    </r>
    <r>
      <rPr>
        <b/>
        <sz val="10"/>
        <rFont val="Times New Roman"/>
        <family val="1"/>
      </rPr>
      <t>4. Санитарно-техническое обслуживание внутридомового оборудования.
5. Содержание и обслуживание лифтов
6. Вывоз твердых бытовых отходов.
7. Отопление мест общего пользования.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</si>
</sst>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</numFmts>
  <fonts count="6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168" fontId="3" fillId="0" borderId="1" xfId="0" applyNumberFormat="1" applyFont="1" applyBorder="1" applyAlignment="1">
      <alignment horizontal="center" vertical="center" wrapText="1"/>
    </xf>
    <xf numFmtId="168" fontId="3" fillId="0" borderId="1" xfId="0" applyNumberFormat="1" applyFont="1" applyBorder="1" applyAlignment="1">
      <alignment/>
    </xf>
    <xf numFmtId="168" fontId="2" fillId="0" borderId="1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8" fontId="4" fillId="0" borderId="1" xfId="0" applyNumberFormat="1" applyFont="1" applyBorder="1" applyAlignment="1">
      <alignment horizontal="center" vertical="center" wrapText="1"/>
    </xf>
    <xf numFmtId="16" fontId="4" fillId="0" borderId="1" xfId="0" applyNumberFormat="1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/>
    </xf>
    <xf numFmtId="168" fontId="4" fillId="0" borderId="1" xfId="0" applyNumberFormat="1" applyFont="1" applyBorder="1" applyAlignment="1">
      <alignment horizontal="center"/>
    </xf>
    <xf numFmtId="168" fontId="4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168" fontId="5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wrapText="1"/>
    </xf>
    <xf numFmtId="168" fontId="2" fillId="0" borderId="1" xfId="0" applyNumberFormat="1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168" fontId="4" fillId="0" borderId="3" xfId="0" applyNumberFormat="1" applyFont="1" applyBorder="1" applyAlignment="1">
      <alignment horizontal="center" vertical="center" wrapText="1"/>
    </xf>
    <xf numFmtId="168" fontId="4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 indent="5"/>
    </xf>
    <xf numFmtId="0" fontId="4" fillId="0" borderId="3" xfId="0" applyFont="1" applyBorder="1" applyAlignment="1">
      <alignment horizontal="left" vertical="center" wrapText="1" indent="5"/>
    </xf>
    <xf numFmtId="0" fontId="4" fillId="0" borderId="5" xfId="0" applyFont="1" applyBorder="1" applyAlignment="1">
      <alignment horizontal="left" vertical="center" wrapText="1" indent="5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68" fontId="4" fillId="0" borderId="6" xfId="0" applyNumberFormat="1" applyFont="1" applyBorder="1" applyAlignment="1">
      <alignment horizontal="center" vertical="center" wrapText="1"/>
    </xf>
    <xf numFmtId="168" fontId="4" fillId="0" borderId="7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168" fontId="5" fillId="0" borderId="4" xfId="0" applyNumberFormat="1" applyFont="1" applyBorder="1" applyAlignment="1">
      <alignment horizontal="center" vertical="center" wrapText="1"/>
    </xf>
    <xf numFmtId="168" fontId="5" fillId="0" borderId="3" xfId="0" applyNumberFormat="1" applyFont="1" applyBorder="1" applyAlignment="1">
      <alignment horizontal="center" vertical="center" wrapText="1"/>
    </xf>
    <xf numFmtId="168" fontId="5" fillId="0" borderId="5" xfId="0" applyNumberFormat="1" applyFont="1" applyBorder="1" applyAlignment="1">
      <alignment horizontal="center" vertical="center" wrapText="1"/>
    </xf>
    <xf numFmtId="169" fontId="3" fillId="0" borderId="6" xfId="0" applyNumberFormat="1" applyFont="1" applyBorder="1" applyAlignment="1">
      <alignment horizontal="left" vertical="center" wrapText="1"/>
    </xf>
    <xf numFmtId="169" fontId="2" fillId="0" borderId="7" xfId="0" applyNumberFormat="1" applyFont="1" applyBorder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view="pageBreakPreview" zoomScaleSheetLayoutView="100" workbookViewId="0" topLeftCell="B1">
      <selection activeCell="H8" sqref="H8:I8"/>
    </sheetView>
  </sheetViews>
  <sheetFormatPr defaultColWidth="9.00390625" defaultRowHeight="12.75"/>
  <cols>
    <col min="1" max="1" width="4.625" style="5" customWidth="1"/>
    <col min="2" max="2" width="10.125" style="5" customWidth="1"/>
    <col min="3" max="3" width="36.375" style="5" customWidth="1"/>
    <col min="4" max="4" width="12.00390625" style="5" bestFit="1" customWidth="1"/>
    <col min="5" max="5" width="11.25390625" style="5" customWidth="1"/>
    <col min="6" max="6" width="13.125" style="5" customWidth="1"/>
    <col min="7" max="7" width="43.75390625" style="5" customWidth="1"/>
    <col min="8" max="8" width="10.125" style="5" customWidth="1"/>
    <col min="9" max="9" width="8.625" style="5" bestFit="1" customWidth="1"/>
    <col min="10" max="16384" width="9.125" style="5" customWidth="1"/>
  </cols>
  <sheetData>
    <row r="1" spans="1:9" ht="81" customHeight="1">
      <c r="A1" s="24" t="s">
        <v>54</v>
      </c>
      <c r="B1" s="24"/>
      <c r="C1" s="24"/>
      <c r="D1" s="24"/>
      <c r="E1" s="24"/>
      <c r="F1" s="24"/>
      <c r="G1" s="24"/>
      <c r="H1" s="24"/>
      <c r="I1" s="24"/>
    </row>
    <row r="2" spans="1:9" ht="12" customHeight="1">
      <c r="A2" s="6"/>
      <c r="B2" s="6"/>
      <c r="C2" s="6"/>
      <c r="D2" s="6"/>
      <c r="E2" s="6"/>
      <c r="F2" s="6"/>
      <c r="G2" s="6"/>
      <c r="H2" s="6"/>
      <c r="I2" s="4"/>
    </row>
    <row r="3" spans="1:9" ht="21" customHeight="1">
      <c r="A3" s="25" t="s">
        <v>28</v>
      </c>
      <c r="B3" s="26"/>
      <c r="C3" s="26"/>
      <c r="D3" s="26"/>
      <c r="E3" s="26"/>
      <c r="F3" s="26"/>
      <c r="G3" s="26"/>
      <c r="H3" s="26"/>
      <c r="I3" s="27"/>
    </row>
    <row r="4" spans="1:9" ht="21" customHeight="1">
      <c r="A4" s="7">
        <v>1</v>
      </c>
      <c r="B4" s="28" t="s">
        <v>23</v>
      </c>
      <c r="C4" s="29"/>
      <c r="D4" s="29"/>
      <c r="E4" s="29"/>
      <c r="F4" s="29"/>
      <c r="G4" s="30"/>
      <c r="H4" s="31">
        <v>1990</v>
      </c>
      <c r="I4" s="32"/>
    </row>
    <row r="5" spans="1:9" ht="21" customHeight="1">
      <c r="A5" s="7">
        <v>2</v>
      </c>
      <c r="B5" s="28" t="s">
        <v>20</v>
      </c>
      <c r="C5" s="29"/>
      <c r="D5" s="29"/>
      <c r="E5" s="29"/>
      <c r="F5" s="29"/>
      <c r="G5" s="30"/>
      <c r="H5" s="31">
        <v>9</v>
      </c>
      <c r="I5" s="32"/>
    </row>
    <row r="6" spans="1:9" ht="21" customHeight="1">
      <c r="A6" s="7">
        <v>3</v>
      </c>
      <c r="B6" s="28" t="s">
        <v>21</v>
      </c>
      <c r="C6" s="29"/>
      <c r="D6" s="29"/>
      <c r="E6" s="29"/>
      <c r="F6" s="29"/>
      <c r="G6" s="30"/>
      <c r="H6" s="31">
        <v>2</v>
      </c>
      <c r="I6" s="32"/>
    </row>
    <row r="7" spans="1:9" ht="21" customHeight="1">
      <c r="A7" s="7">
        <v>4</v>
      </c>
      <c r="B7" s="28" t="s">
        <v>22</v>
      </c>
      <c r="C7" s="29"/>
      <c r="D7" s="29"/>
      <c r="E7" s="29"/>
      <c r="F7" s="29"/>
      <c r="G7" s="30"/>
      <c r="H7" s="31">
        <v>71</v>
      </c>
      <c r="I7" s="32"/>
    </row>
    <row r="8" spans="1:9" ht="21" customHeight="1">
      <c r="A8" s="7">
        <v>5</v>
      </c>
      <c r="B8" s="28" t="s">
        <v>24</v>
      </c>
      <c r="C8" s="29"/>
      <c r="D8" s="29"/>
      <c r="E8" s="29"/>
      <c r="F8" s="29"/>
      <c r="G8" s="30"/>
      <c r="H8" s="33">
        <f>H9+H10</f>
        <v>4127.7</v>
      </c>
      <c r="I8" s="34"/>
    </row>
    <row r="9" spans="1:9" ht="21" customHeight="1">
      <c r="A9" s="7">
        <v>6</v>
      </c>
      <c r="B9" s="28" t="s">
        <v>25</v>
      </c>
      <c r="C9" s="29"/>
      <c r="D9" s="29"/>
      <c r="E9" s="29"/>
      <c r="F9" s="29"/>
      <c r="G9" s="30"/>
      <c r="H9" s="33">
        <v>3902</v>
      </c>
      <c r="I9" s="34"/>
    </row>
    <row r="10" spans="1:9" ht="19.5" customHeight="1">
      <c r="A10" s="7">
        <v>7</v>
      </c>
      <c r="B10" s="35" t="s">
        <v>26</v>
      </c>
      <c r="C10" s="35"/>
      <c r="D10" s="35"/>
      <c r="E10" s="35"/>
      <c r="F10" s="35"/>
      <c r="G10" s="35"/>
      <c r="H10" s="33">
        <v>225.7</v>
      </c>
      <c r="I10" s="34"/>
    </row>
    <row r="11" spans="1:9" ht="21" customHeight="1">
      <c r="A11" s="7">
        <v>8</v>
      </c>
      <c r="B11" s="35" t="s">
        <v>27</v>
      </c>
      <c r="C11" s="35"/>
      <c r="D11" s="35"/>
      <c r="E11" s="35"/>
      <c r="F11" s="35"/>
      <c r="G11" s="35"/>
      <c r="H11" s="33">
        <v>3172</v>
      </c>
      <c r="I11" s="34"/>
    </row>
    <row r="12" spans="1:9" ht="14.25" customHeight="1">
      <c r="A12" s="24"/>
      <c r="B12" s="24"/>
      <c r="C12" s="24"/>
      <c r="D12" s="24"/>
      <c r="E12" s="24"/>
      <c r="F12" s="24"/>
      <c r="G12" s="24"/>
      <c r="H12" s="24"/>
      <c r="I12" s="24"/>
    </row>
    <row r="13" spans="1:9" ht="21" customHeight="1">
      <c r="A13" s="25" t="s">
        <v>29</v>
      </c>
      <c r="B13" s="26"/>
      <c r="C13" s="26"/>
      <c r="D13" s="26"/>
      <c r="E13" s="26"/>
      <c r="F13" s="26"/>
      <c r="G13" s="26"/>
      <c r="H13" s="26"/>
      <c r="I13" s="27"/>
    </row>
    <row r="14" spans="1:9" ht="21" customHeight="1">
      <c r="A14" s="36" t="s">
        <v>53</v>
      </c>
      <c r="B14" s="37"/>
      <c r="C14" s="37"/>
      <c r="D14" s="37"/>
      <c r="E14" s="37"/>
      <c r="F14" s="37"/>
      <c r="G14" s="37"/>
      <c r="H14" s="37"/>
      <c r="I14" s="38"/>
    </row>
    <row r="15" spans="1:9" ht="12.75" customHeight="1">
      <c r="A15" s="39" t="s">
        <v>3</v>
      </c>
      <c r="B15" s="39" t="s">
        <v>31</v>
      </c>
      <c r="C15" s="41" t="s">
        <v>0</v>
      </c>
      <c r="D15" s="42"/>
      <c r="E15" s="42"/>
      <c r="F15" s="43"/>
      <c r="G15" s="41" t="s">
        <v>2</v>
      </c>
      <c r="H15" s="43"/>
      <c r="I15" s="39" t="s">
        <v>32</v>
      </c>
    </row>
    <row r="16" spans="1:9" ht="81.75" customHeight="1">
      <c r="A16" s="40"/>
      <c r="B16" s="40"/>
      <c r="C16" s="7" t="s">
        <v>1</v>
      </c>
      <c r="D16" s="7" t="s">
        <v>33</v>
      </c>
      <c r="E16" s="7" t="s">
        <v>34</v>
      </c>
      <c r="F16" s="7" t="s">
        <v>49</v>
      </c>
      <c r="G16" s="7" t="s">
        <v>1</v>
      </c>
      <c r="H16" s="7" t="s">
        <v>35</v>
      </c>
      <c r="I16" s="40"/>
    </row>
    <row r="17" spans="1:9" ht="15">
      <c r="A17" s="9">
        <v>1</v>
      </c>
      <c r="B17" s="7">
        <v>2</v>
      </c>
      <c r="C17" s="7">
        <v>3</v>
      </c>
      <c r="D17" s="7">
        <v>4</v>
      </c>
      <c r="E17" s="7">
        <v>5</v>
      </c>
      <c r="F17" s="7">
        <v>6</v>
      </c>
      <c r="G17" s="7">
        <v>7</v>
      </c>
      <c r="H17" s="7">
        <v>8</v>
      </c>
      <c r="I17" s="7">
        <v>9</v>
      </c>
    </row>
    <row r="18" spans="1:9" ht="27" customHeight="1">
      <c r="A18" s="10">
        <v>1</v>
      </c>
      <c r="B18" s="11"/>
      <c r="C18" s="12" t="s">
        <v>5</v>
      </c>
      <c r="D18" s="11"/>
      <c r="E18" s="11"/>
      <c r="F18" s="11"/>
      <c r="G18" s="1"/>
      <c r="H18" s="11"/>
      <c r="I18" s="11"/>
    </row>
    <row r="19" spans="1:9" ht="27" customHeight="1">
      <c r="A19" s="7" t="s">
        <v>11</v>
      </c>
      <c r="B19" s="13">
        <v>-2.65629</v>
      </c>
      <c r="C19" s="8" t="s">
        <v>4</v>
      </c>
      <c r="D19" s="13">
        <v>22.31113</v>
      </c>
      <c r="E19" s="13">
        <v>21.9953</v>
      </c>
      <c r="F19" s="13"/>
      <c r="G19" s="21" t="s">
        <v>43</v>
      </c>
      <c r="H19" s="13">
        <f>E19</f>
        <v>21.9953</v>
      </c>
      <c r="I19" s="13">
        <f>B19-D19+E19</f>
        <v>-2.9721199999999968</v>
      </c>
    </row>
    <row r="20" spans="1:9" ht="132" customHeight="1">
      <c r="A20" s="39" t="s">
        <v>12</v>
      </c>
      <c r="B20" s="44">
        <v>-65.73147</v>
      </c>
      <c r="C20" s="46" t="s">
        <v>50</v>
      </c>
      <c r="D20" s="44">
        <v>552.10225</v>
      </c>
      <c r="E20" s="44">
        <v>544.28704</v>
      </c>
      <c r="F20" s="44"/>
      <c r="G20" s="51" t="s">
        <v>56</v>
      </c>
      <c r="H20" s="44">
        <f>E20</f>
        <v>544.28704</v>
      </c>
      <c r="I20" s="44">
        <f>B20-D20+E20</f>
        <v>-73.54668000000004</v>
      </c>
    </row>
    <row r="21" spans="1:9" ht="290.25" customHeight="1">
      <c r="A21" s="40"/>
      <c r="B21" s="45"/>
      <c r="C21" s="47"/>
      <c r="D21" s="45"/>
      <c r="E21" s="45"/>
      <c r="F21" s="45"/>
      <c r="G21" s="52"/>
      <c r="H21" s="45"/>
      <c r="I21" s="45"/>
    </row>
    <row r="22" spans="1:9" ht="27" customHeight="1">
      <c r="A22" s="10"/>
      <c r="B22" s="11">
        <f>SUM(B19:B21)</f>
        <v>-68.38776</v>
      </c>
      <c r="C22" s="12" t="s">
        <v>6</v>
      </c>
      <c r="D22" s="11">
        <f>SUM(D19:D21)</f>
        <v>574.4133800000001</v>
      </c>
      <c r="E22" s="11">
        <f>SUM(E19:E21)</f>
        <v>566.2823400000001</v>
      </c>
      <c r="F22" s="11"/>
      <c r="G22" s="1"/>
      <c r="H22" s="11">
        <f>SUM(H19:H20)</f>
        <v>566.2823400000001</v>
      </c>
      <c r="I22" s="11">
        <f>SUM(I19:I21)</f>
        <v>-76.51880000000003</v>
      </c>
    </row>
    <row r="23" spans="1:9" ht="27" customHeight="1">
      <c r="A23" s="10">
        <v>2</v>
      </c>
      <c r="B23" s="11"/>
      <c r="C23" s="12" t="s">
        <v>7</v>
      </c>
      <c r="D23" s="11"/>
      <c r="E23" s="11"/>
      <c r="F23" s="11"/>
      <c r="G23" s="1"/>
      <c r="H23" s="11"/>
      <c r="I23" s="11"/>
    </row>
    <row r="24" spans="1:9" ht="27" customHeight="1">
      <c r="A24" s="7" t="s">
        <v>14</v>
      </c>
      <c r="B24" s="13">
        <v>-58.07581</v>
      </c>
      <c r="C24" s="8" t="s">
        <v>9</v>
      </c>
      <c r="D24" s="13">
        <v>487.7996</v>
      </c>
      <c r="E24" s="13">
        <v>480.89462</v>
      </c>
      <c r="F24" s="13"/>
      <c r="G24" s="22" t="s">
        <v>44</v>
      </c>
      <c r="H24" s="13">
        <f>E24</f>
        <v>480.89462</v>
      </c>
      <c r="I24" s="13">
        <f>B24-D24+E24</f>
        <v>-64.98079000000001</v>
      </c>
    </row>
    <row r="25" spans="1:9" ht="27" customHeight="1">
      <c r="A25" s="14" t="s">
        <v>15</v>
      </c>
      <c r="B25" s="13">
        <v>-20.30233</v>
      </c>
      <c r="C25" s="8" t="s">
        <v>10</v>
      </c>
      <c r="D25" s="13">
        <v>170.52653</v>
      </c>
      <c r="E25" s="13">
        <v>168.11266</v>
      </c>
      <c r="F25" s="13"/>
      <c r="G25" s="22" t="s">
        <v>45</v>
      </c>
      <c r="H25" s="13">
        <f>E25</f>
        <v>168.11266</v>
      </c>
      <c r="I25" s="13">
        <f>B25-D25+E25</f>
        <v>-22.716200000000015</v>
      </c>
    </row>
    <row r="26" spans="1:9" ht="27" customHeight="1">
      <c r="A26" s="14" t="s">
        <v>16</v>
      </c>
      <c r="B26" s="13">
        <v>-11.65205</v>
      </c>
      <c r="C26" s="8" t="s">
        <v>30</v>
      </c>
      <c r="D26" s="13">
        <v>97.86975</v>
      </c>
      <c r="E26" s="13">
        <v>96.48437</v>
      </c>
      <c r="F26" s="13"/>
      <c r="G26" s="22" t="s">
        <v>46</v>
      </c>
      <c r="H26" s="13">
        <f>E26</f>
        <v>96.48437</v>
      </c>
      <c r="I26" s="13">
        <f>B26-D26+E26</f>
        <v>-13.03743</v>
      </c>
    </row>
    <row r="27" spans="1:9" ht="27" customHeight="1">
      <c r="A27" s="7" t="s">
        <v>17</v>
      </c>
      <c r="B27" s="13">
        <v>-7.70664</v>
      </c>
      <c r="C27" s="8" t="s">
        <v>8</v>
      </c>
      <c r="D27" s="13">
        <v>64.73088</v>
      </c>
      <c r="E27" s="13">
        <v>63.81459</v>
      </c>
      <c r="F27" s="13"/>
      <c r="G27" s="22" t="s">
        <v>47</v>
      </c>
      <c r="H27" s="13">
        <f>E27</f>
        <v>63.81459</v>
      </c>
      <c r="I27" s="13">
        <f>B27-D27+E27</f>
        <v>-8.622930000000004</v>
      </c>
    </row>
    <row r="28" spans="1:9" ht="27" customHeight="1">
      <c r="A28" s="7" t="s">
        <v>36</v>
      </c>
      <c r="B28" s="13">
        <v>-1.6392</v>
      </c>
      <c r="C28" s="8" t="s">
        <v>37</v>
      </c>
      <c r="D28" s="13">
        <v>13.76824</v>
      </c>
      <c r="E28" s="13">
        <v>13.57335</v>
      </c>
      <c r="F28" s="13"/>
      <c r="G28" s="22" t="s">
        <v>48</v>
      </c>
      <c r="H28" s="13">
        <f>E28</f>
        <v>13.57335</v>
      </c>
      <c r="I28" s="13">
        <f>B28-D28+E28</f>
        <v>-1.8340900000000016</v>
      </c>
    </row>
    <row r="29" spans="1:9" ht="27" customHeight="1">
      <c r="A29" s="10"/>
      <c r="B29" s="11">
        <f>SUM(B24:B28)</f>
        <v>-99.37603</v>
      </c>
      <c r="C29" s="12" t="s">
        <v>13</v>
      </c>
      <c r="D29" s="11">
        <f>SUM(D24:D28)</f>
        <v>834.6949999999999</v>
      </c>
      <c r="E29" s="11">
        <f>SUM(E24:E28)</f>
        <v>822.87959</v>
      </c>
      <c r="F29" s="11"/>
      <c r="G29" s="2"/>
      <c r="H29" s="11">
        <f>SUM(H24:H28)</f>
        <v>822.87959</v>
      </c>
      <c r="I29" s="11">
        <f>SUM(I24:I28)</f>
        <v>-111.19144000000003</v>
      </c>
    </row>
    <row r="30" spans="1:9" ht="26.25" customHeight="1">
      <c r="A30" s="10">
        <v>3</v>
      </c>
      <c r="B30" s="16"/>
      <c r="C30" s="12" t="s">
        <v>38</v>
      </c>
      <c r="D30" s="13"/>
      <c r="E30" s="13"/>
      <c r="F30" s="13"/>
      <c r="G30" s="3"/>
      <c r="H30" s="17"/>
      <c r="I30" s="13"/>
    </row>
    <row r="31" spans="1:9" ht="30">
      <c r="A31" s="7" t="s">
        <v>51</v>
      </c>
      <c r="B31" s="13">
        <v>0</v>
      </c>
      <c r="C31" s="8" t="s">
        <v>39</v>
      </c>
      <c r="D31" s="13">
        <v>0</v>
      </c>
      <c r="E31" s="13">
        <v>0</v>
      </c>
      <c r="F31" s="13"/>
      <c r="G31" s="3"/>
      <c r="H31" s="13">
        <f>E31</f>
        <v>0</v>
      </c>
      <c r="I31" s="13">
        <f>B31-D31+E31</f>
        <v>0</v>
      </c>
    </row>
    <row r="32" spans="1:9" ht="25.5" customHeight="1">
      <c r="A32" s="7" t="s">
        <v>52</v>
      </c>
      <c r="B32" s="13">
        <v>-1.35259</v>
      </c>
      <c r="C32" s="8" t="s">
        <v>40</v>
      </c>
      <c r="D32" s="13">
        <v>11.36092</v>
      </c>
      <c r="E32" s="13">
        <v>11.20011</v>
      </c>
      <c r="F32" s="13"/>
      <c r="G32" s="3"/>
      <c r="H32" s="13">
        <f>E32</f>
        <v>11.20011</v>
      </c>
      <c r="I32" s="13">
        <f>B32-D32+E32</f>
        <v>-1.513399999999999</v>
      </c>
    </row>
    <row r="33" spans="1:9" s="18" customFormat="1" ht="25.5" customHeight="1">
      <c r="A33" s="10"/>
      <c r="B33" s="11">
        <f>SUM(B31:B32)</f>
        <v>-1.35259</v>
      </c>
      <c r="C33" s="12" t="s">
        <v>41</v>
      </c>
      <c r="D33" s="11">
        <f>SUM(D31:D32)</f>
        <v>11.36092</v>
      </c>
      <c r="E33" s="11">
        <f>SUM(E31:E32)</f>
        <v>11.20011</v>
      </c>
      <c r="F33" s="11"/>
      <c r="G33" s="2"/>
      <c r="H33" s="11">
        <f>SUM(H31:H32)</f>
        <v>11.20011</v>
      </c>
      <c r="I33" s="11">
        <f>SUM(I31:I32)</f>
        <v>-1.513399999999999</v>
      </c>
    </row>
    <row r="34" spans="1:9" ht="27" customHeight="1">
      <c r="A34" s="19"/>
      <c r="B34" s="11">
        <f>SUM(B22,B29,B33)</f>
        <v>-169.11638</v>
      </c>
      <c r="C34" s="12" t="s">
        <v>19</v>
      </c>
      <c r="D34" s="11">
        <f>SUM(D22,D29,D33)</f>
        <v>1420.4693000000002</v>
      </c>
      <c r="E34" s="11">
        <f>SUM(E22,E29,E33)</f>
        <v>1400.3620400000002</v>
      </c>
      <c r="F34" s="11"/>
      <c r="G34" s="2"/>
      <c r="H34" s="11">
        <f>SUM(H22,H29,H33)</f>
        <v>1400.3620400000002</v>
      </c>
      <c r="I34" s="11">
        <f>SUM(I22,I29,I33)</f>
        <v>-189.22364000000005</v>
      </c>
    </row>
    <row r="35" spans="1:9" ht="28.5">
      <c r="A35" s="19"/>
      <c r="B35" s="11"/>
      <c r="C35" s="12" t="s">
        <v>42</v>
      </c>
      <c r="D35" s="48">
        <f>E34+F34-D34</f>
        <v>-20.107259999999997</v>
      </c>
      <c r="E35" s="49"/>
      <c r="F35" s="50"/>
      <c r="G35" s="2"/>
      <c r="H35" s="15"/>
      <c r="I35" s="11"/>
    </row>
    <row r="36" spans="1:9" ht="40.5" customHeight="1">
      <c r="A36" s="10">
        <v>4</v>
      </c>
      <c r="B36" s="11">
        <v>23.29499</v>
      </c>
      <c r="C36" s="12" t="s">
        <v>18</v>
      </c>
      <c r="D36" s="11">
        <v>47.55345</v>
      </c>
      <c r="E36" s="11">
        <v>46.88031</v>
      </c>
      <c r="F36" s="11"/>
      <c r="G36" s="23" t="s">
        <v>55</v>
      </c>
      <c r="H36" s="20">
        <v>18.1</v>
      </c>
      <c r="I36" s="11">
        <f>B36+E36+F36-H36</f>
        <v>52.07529999999999</v>
      </c>
    </row>
  </sheetData>
  <mergeCells count="36">
    <mergeCell ref="I20:I21"/>
    <mergeCell ref="D35:F35"/>
    <mergeCell ref="E20:E21"/>
    <mergeCell ref="F20:F21"/>
    <mergeCell ref="G20:G21"/>
    <mergeCell ref="H20:H21"/>
    <mergeCell ref="A20:A21"/>
    <mergeCell ref="B20:B21"/>
    <mergeCell ref="C20:C21"/>
    <mergeCell ref="D20:D21"/>
    <mergeCell ref="A14:I14"/>
    <mergeCell ref="A15:A16"/>
    <mergeCell ref="B15:B16"/>
    <mergeCell ref="C15:F15"/>
    <mergeCell ref="G15:H15"/>
    <mergeCell ref="I15:I16"/>
    <mergeCell ref="B11:G11"/>
    <mergeCell ref="H11:I11"/>
    <mergeCell ref="A12:I12"/>
    <mergeCell ref="A13:I13"/>
    <mergeCell ref="B9:G9"/>
    <mergeCell ref="H9:I9"/>
    <mergeCell ref="B10:G10"/>
    <mergeCell ref="H10:I10"/>
    <mergeCell ref="B7:G7"/>
    <mergeCell ref="H7:I7"/>
    <mergeCell ref="B8:G8"/>
    <mergeCell ref="H8:I8"/>
    <mergeCell ref="B5:G5"/>
    <mergeCell ref="H5:I5"/>
    <mergeCell ref="B6:G6"/>
    <mergeCell ref="H6:I6"/>
    <mergeCell ref="A1:I1"/>
    <mergeCell ref="A3:I3"/>
    <mergeCell ref="B4:G4"/>
    <mergeCell ref="H4:I4"/>
  </mergeCells>
  <printOptions horizontalCentered="1"/>
  <pageMargins left="0.1968503937007874" right="0.1968503937007874" top="0.1968503937007874" bottom="0.1968503937007874" header="0.1968503937007874" footer="0.3937007874015748"/>
  <pageSetup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7" sqref="B37:B38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2010-11-16T10:38:29Z</cp:lastPrinted>
  <dcterms:created xsi:type="dcterms:W3CDTF">2010-04-01T07:27:06Z</dcterms:created>
  <dcterms:modified xsi:type="dcterms:W3CDTF">2011-05-12T04:05:13Z</dcterms:modified>
  <cp:category/>
  <cp:version/>
  <cp:contentType/>
  <cp:contentStatus/>
</cp:coreProperties>
</file>